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2675" windowHeight="115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30" i="1" l="1"/>
  <c r="G29" i="1" s="1"/>
  <c r="C29" i="1"/>
  <c r="G28" i="1"/>
  <c r="G27" i="1" s="1"/>
  <c r="C27" i="1"/>
  <c r="G25" i="1"/>
  <c r="C25" i="1"/>
  <c r="C24" i="1"/>
  <c r="C23" i="1" s="1"/>
  <c r="G23" i="1"/>
  <c r="G22" i="1"/>
  <c r="G21" i="1" s="1"/>
  <c r="C22" i="1"/>
  <c r="C21" i="1" s="1"/>
  <c r="G20" i="1"/>
  <c r="G19" i="1" s="1"/>
  <c r="C19" i="1"/>
  <c r="G18" i="1"/>
  <c r="G17" i="1" s="1"/>
  <c r="C17" i="1"/>
  <c r="G15" i="1"/>
  <c r="C14" i="1"/>
  <c r="C13" i="1" s="1"/>
  <c r="G13" i="1"/>
  <c r="C12" i="1"/>
  <c r="C11" i="1" s="1"/>
  <c r="G11" i="1"/>
  <c r="G7" i="1"/>
  <c r="C7" i="1"/>
  <c r="C6" i="1" l="1"/>
  <c r="D20" i="1" s="1"/>
  <c r="D19" i="1" s="1"/>
  <c r="G6" i="1"/>
  <c r="H26" i="1" s="1"/>
  <c r="H25" i="1" s="1"/>
  <c r="H12" i="1"/>
  <c r="H11" i="1" s="1"/>
  <c r="D28" i="1"/>
  <c r="D27" i="1" s="1"/>
  <c r="D24" i="1"/>
  <c r="D23" i="1" s="1"/>
  <c r="D8" i="1"/>
  <c r="D7" i="1" s="1"/>
  <c r="D30" i="1"/>
  <c r="D29" i="1" s="1"/>
  <c r="H20" i="1" l="1"/>
  <c r="H19" i="1" s="1"/>
  <c r="D12" i="1"/>
  <c r="D11" i="1" s="1"/>
  <c r="D14" i="1"/>
  <c r="D13" i="1" s="1"/>
  <c r="H14" i="1"/>
  <c r="H15" i="1"/>
  <c r="D18" i="1"/>
  <c r="D17" i="1" s="1"/>
  <c r="D22" i="1"/>
  <c r="D21" i="1" s="1"/>
  <c r="H24" i="1"/>
  <c r="H23" i="1" s="1"/>
  <c r="H16" i="1"/>
  <c r="H13" i="1"/>
  <c r="H10" i="1"/>
  <c r="H30" i="1"/>
  <c r="H29" i="1" s="1"/>
  <c r="H22" i="1"/>
  <c r="H21" i="1" s="1"/>
  <c r="H18" i="1"/>
  <c r="H17" i="1" s="1"/>
  <c r="D26" i="1"/>
  <c r="D25" i="1" s="1"/>
  <c r="H8" i="1"/>
  <c r="H9" i="1"/>
  <c r="H28" i="1"/>
  <c r="H27" i="1" s="1"/>
  <c r="D6" i="1" l="1"/>
  <c r="H7" i="1"/>
  <c r="H6" i="1" s="1"/>
</calcChain>
</file>

<file path=xl/sharedStrings.xml><?xml version="1.0" encoding="utf-8"?>
<sst xmlns="http://schemas.openxmlformats.org/spreadsheetml/2006/main" count="61" uniqueCount="41">
  <si>
    <t>송원정신요양원 2020년도 세입 세출 예산(안) 총괄표</t>
    <phoneticPr fontId="3" type="noConversion"/>
  </si>
  <si>
    <t>단위 : 천원</t>
    <phoneticPr fontId="3" type="noConversion"/>
  </si>
  <si>
    <t>세          입</t>
  </si>
  <si>
    <t>세          출</t>
  </si>
  <si>
    <t>과        목</t>
  </si>
  <si>
    <t>금  액</t>
  </si>
  <si>
    <t>%</t>
  </si>
  <si>
    <t>관</t>
  </si>
  <si>
    <t>항</t>
  </si>
  <si>
    <t>계</t>
  </si>
  <si>
    <t>입소자부담금</t>
  </si>
  <si>
    <t>사  무  비</t>
  </si>
  <si>
    <t>입소비용수입</t>
  </si>
  <si>
    <t>인건비</t>
  </si>
  <si>
    <t>업무추진비</t>
  </si>
  <si>
    <t>운영비</t>
  </si>
  <si>
    <t>사업수입</t>
  </si>
  <si>
    <t>재산조성비</t>
  </si>
  <si>
    <t>시설비</t>
  </si>
  <si>
    <t>과년도수입</t>
  </si>
  <si>
    <t>사  업  비</t>
  </si>
  <si>
    <t>교육비</t>
  </si>
  <si>
    <t>재활사업비</t>
    <phoneticPr fontId="3" type="noConversion"/>
  </si>
  <si>
    <t>보조금수입</t>
  </si>
  <si>
    <t>전출금</t>
  </si>
  <si>
    <t xml:space="preserve">   </t>
  </si>
  <si>
    <t>후원금수입</t>
  </si>
  <si>
    <t>과년도지출</t>
  </si>
  <si>
    <t>요양급여수입</t>
  </si>
  <si>
    <t>상환금</t>
  </si>
  <si>
    <t>부채상환금</t>
  </si>
  <si>
    <t>차입금</t>
  </si>
  <si>
    <t>잡지출</t>
  </si>
  <si>
    <t>전입금</t>
  </si>
  <si>
    <t>예비비</t>
  </si>
  <si>
    <t>이월금</t>
  </si>
  <si>
    <t>적립금</t>
  </si>
  <si>
    <t>운영충당적립금</t>
  </si>
  <si>
    <t>잡수입</t>
  </si>
  <si>
    <t>준비금</t>
  </si>
  <si>
    <t>환경개선준비금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</si>
</sst>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0_ "/>
    <numFmt numFmtId="178" formatCode="#,##0.00_ "/>
  </numFmts>
  <fonts count="10" x14ac:knownFonts="1">
    <font>
      <sz val="11"/>
      <color theme="1"/>
      <name val="맑은 고딕"/>
      <family val="2"/>
      <charset val="129"/>
      <scheme val="minor"/>
    </font>
    <font>
      <b/>
      <sz val="18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1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8" fontId="6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177" fontId="6" fillId="0" borderId="16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8" fontId="6" fillId="0" borderId="18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right" vertical="center"/>
    </xf>
    <xf numFmtId="178" fontId="7" fillId="2" borderId="3" xfId="0" applyNumberFormat="1" applyFont="1" applyFill="1" applyBorder="1" applyAlignment="1">
      <alignment horizontal="right" vertical="center"/>
    </xf>
    <xf numFmtId="176" fontId="7" fillId="3" borderId="5" xfId="0" applyNumberFormat="1" applyFont="1" applyFill="1" applyBorder="1" applyAlignment="1">
      <alignment horizontal="center" vertical="center"/>
    </xf>
    <xf numFmtId="176" fontId="7" fillId="3" borderId="19" xfId="0" applyNumberFormat="1" applyFont="1" applyFill="1" applyBorder="1" applyAlignment="1">
      <alignment horizontal="center" vertical="center"/>
    </xf>
    <xf numFmtId="176" fontId="7" fillId="3" borderId="3" xfId="0" applyNumberFormat="1" applyFont="1" applyFill="1" applyBorder="1" applyAlignment="1">
      <alignment vertical="center"/>
    </xf>
    <xf numFmtId="178" fontId="7" fillId="3" borderId="13" xfId="0" applyNumberFormat="1" applyFont="1" applyFill="1" applyBorder="1" applyAlignment="1">
      <alignment horizontal="right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right" vertical="center"/>
    </xf>
    <xf numFmtId="178" fontId="7" fillId="0" borderId="20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vertical="center"/>
    </xf>
    <xf numFmtId="176" fontId="8" fillId="0" borderId="21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 wrapText="1"/>
    </xf>
    <xf numFmtId="176" fontId="8" fillId="0" borderId="22" xfId="0" applyNumberFormat="1" applyFont="1" applyBorder="1" applyAlignment="1">
      <alignment horizontal="right" vertical="center"/>
    </xf>
    <xf numFmtId="178" fontId="8" fillId="0" borderId="23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center" vertical="center"/>
    </xf>
    <xf numFmtId="176" fontId="8" fillId="0" borderId="24" xfId="0" applyNumberFormat="1" applyFont="1" applyBorder="1" applyAlignment="1">
      <alignment horizontal="center" vertical="center"/>
    </xf>
    <xf numFmtId="176" fontId="8" fillId="0" borderId="24" xfId="0" applyNumberFormat="1" applyFont="1" applyBorder="1" applyAlignment="1">
      <alignment vertical="center"/>
    </xf>
    <xf numFmtId="178" fontId="8" fillId="0" borderId="23" xfId="0" applyNumberFormat="1" applyFont="1" applyBorder="1" applyAlignment="1">
      <alignment horizontal="right" vertical="center"/>
    </xf>
    <xf numFmtId="176" fontId="8" fillId="0" borderId="25" xfId="0" applyNumberFormat="1" applyFont="1" applyBorder="1" applyAlignment="1">
      <alignment horizontal="center" vertical="center"/>
    </xf>
    <xf numFmtId="176" fontId="8" fillId="0" borderId="26" xfId="0" applyNumberFormat="1" applyFont="1" applyBorder="1" applyAlignment="1">
      <alignment horizontal="center" vertical="center" wrapText="1"/>
    </xf>
    <xf numFmtId="176" fontId="8" fillId="0" borderId="26" xfId="0" applyNumberFormat="1" applyFont="1" applyBorder="1" applyAlignment="1">
      <alignment horizontal="right" vertical="center"/>
    </xf>
    <xf numFmtId="178" fontId="8" fillId="0" borderId="27" xfId="0" applyNumberFormat="1" applyFont="1" applyBorder="1" applyAlignment="1">
      <alignment horizontal="right" vertical="center"/>
    </xf>
    <xf numFmtId="176" fontId="8" fillId="0" borderId="25" xfId="0" applyNumberFormat="1" applyFont="1" applyBorder="1" applyAlignment="1">
      <alignment horizontal="center" vertical="center"/>
    </xf>
    <xf numFmtId="178" fontId="8" fillId="0" borderId="28" xfId="0" applyNumberFormat="1" applyFont="1" applyBorder="1" applyAlignment="1">
      <alignment horizontal="right" vertical="center"/>
    </xf>
    <xf numFmtId="176" fontId="8" fillId="0" borderId="29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176" fontId="8" fillId="0" borderId="29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vertical="center"/>
    </xf>
    <xf numFmtId="178" fontId="8" fillId="0" borderId="18" xfId="0" applyNumberFormat="1" applyFont="1" applyBorder="1" applyAlignment="1">
      <alignment horizontal="right" vertical="center"/>
    </xf>
    <xf numFmtId="176" fontId="7" fillId="0" borderId="30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1" xfId="0" applyNumberFormat="1" applyFont="1" applyBorder="1" applyAlignment="1">
      <alignment horizontal="right" vertical="center"/>
    </xf>
    <xf numFmtId="178" fontId="7" fillId="0" borderId="32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vertical="center"/>
    </xf>
    <xf numFmtId="176" fontId="8" fillId="0" borderId="22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right" vertical="center"/>
    </xf>
    <xf numFmtId="176" fontId="8" fillId="0" borderId="22" xfId="0" applyNumberFormat="1" applyFont="1" applyBorder="1" applyAlignment="1">
      <alignment vertical="center"/>
    </xf>
    <xf numFmtId="176" fontId="8" fillId="0" borderId="22" xfId="0" applyNumberFormat="1" applyFont="1" applyBorder="1" applyAlignment="1">
      <alignment horizontal="center" vertical="center"/>
    </xf>
    <xf numFmtId="176" fontId="8" fillId="0" borderId="26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right" vertical="center"/>
    </xf>
    <xf numFmtId="178" fontId="8" fillId="0" borderId="33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48277;&#51064;&#50629;&#47924;/&#44208;&#49328;%20&#48143;%20&#50696;&#49328;/2017&#45380;%20&#50696;&#49328;/2017.&#51064;&#49457;&#50896;%20&#50696;&#49328;(&#5050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총괄표"/>
      <sheetName val="세입부"/>
      <sheetName val="세출부"/>
      <sheetName val="2017년직원보수일람표"/>
      <sheetName val="보조금수입예산산출"/>
      <sheetName val="이사회회의록"/>
    </sheetNames>
    <sheetDataSet>
      <sheetData sheetId="0"/>
      <sheetData sheetId="1"/>
      <sheetData sheetId="2" refreshError="1">
        <row r="9">
          <cell r="H9">
            <v>0</v>
          </cell>
        </row>
        <row r="13">
          <cell r="H13">
            <v>0</v>
          </cell>
        </row>
        <row r="29">
          <cell r="H29">
            <v>0</v>
          </cell>
        </row>
        <row r="32">
          <cell r="H32">
            <v>0</v>
          </cell>
        </row>
      </sheetData>
      <sheetData sheetId="3" refreshError="1">
        <row r="91">
          <cell r="H91">
            <v>0</v>
          </cell>
        </row>
        <row r="127">
          <cell r="H127">
            <v>0</v>
          </cell>
        </row>
        <row r="130">
          <cell r="H130">
            <v>0</v>
          </cell>
        </row>
        <row r="133">
          <cell r="H133">
            <v>0</v>
          </cell>
        </row>
        <row r="144">
          <cell r="H144">
            <v>0</v>
          </cell>
        </row>
        <row r="147">
          <cell r="H147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M8" sqref="M8"/>
    </sheetView>
  </sheetViews>
  <sheetFormatPr defaultRowHeight="16.5" x14ac:dyDescent="0.3"/>
  <cols>
    <col min="1" max="2" width="12.125" style="76" customWidth="1"/>
    <col min="3" max="3" width="12.75" style="77" customWidth="1"/>
    <col min="4" max="4" width="8.75" style="78" customWidth="1"/>
    <col min="5" max="6" width="12.125" style="76" customWidth="1"/>
    <col min="7" max="7" width="12.75" style="77" customWidth="1"/>
    <col min="8" max="8" width="8.75" style="79" customWidth="1"/>
    <col min="9" max="16384" width="9" style="2"/>
  </cols>
  <sheetData>
    <row r="1" spans="1:8" ht="26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7" thickBot="1" x14ac:dyDescent="0.35">
      <c r="A2" s="3"/>
      <c r="B2" s="3"/>
      <c r="C2" s="3"/>
      <c r="D2" s="3"/>
      <c r="E2" s="3"/>
      <c r="F2" s="3"/>
      <c r="G2" s="4" t="s">
        <v>1</v>
      </c>
      <c r="H2" s="4"/>
    </row>
    <row r="3" spans="1:8" ht="30" customHeight="1" thickBot="1" x14ac:dyDescent="0.35">
      <c r="A3" s="5" t="s">
        <v>2</v>
      </c>
      <c r="B3" s="6"/>
      <c r="C3" s="6"/>
      <c r="D3" s="7"/>
      <c r="E3" s="8" t="s">
        <v>3</v>
      </c>
      <c r="F3" s="9"/>
      <c r="G3" s="9"/>
      <c r="H3" s="10"/>
    </row>
    <row r="4" spans="1:8" ht="20.100000000000001" customHeight="1" x14ac:dyDescent="0.3">
      <c r="A4" s="11" t="s">
        <v>4</v>
      </c>
      <c r="B4" s="12"/>
      <c r="C4" s="13" t="s">
        <v>5</v>
      </c>
      <c r="D4" s="14" t="s">
        <v>6</v>
      </c>
      <c r="E4" s="15" t="s">
        <v>4</v>
      </c>
      <c r="F4" s="16"/>
      <c r="G4" s="17" t="s">
        <v>5</v>
      </c>
      <c r="H4" s="18" t="s">
        <v>6</v>
      </c>
    </row>
    <row r="5" spans="1:8" ht="20.100000000000001" customHeight="1" thickBot="1" x14ac:dyDescent="0.35">
      <c r="A5" s="19" t="s">
        <v>7</v>
      </c>
      <c r="B5" s="20" t="s">
        <v>8</v>
      </c>
      <c r="C5" s="21"/>
      <c r="D5" s="22"/>
      <c r="E5" s="19" t="s">
        <v>7</v>
      </c>
      <c r="F5" s="20" t="s">
        <v>8</v>
      </c>
      <c r="G5" s="23"/>
      <c r="H5" s="24"/>
    </row>
    <row r="6" spans="1:8" ht="24.75" customHeight="1" thickBot="1" x14ac:dyDescent="0.35">
      <c r="A6" s="25" t="s">
        <v>9</v>
      </c>
      <c r="B6" s="26"/>
      <c r="C6" s="27">
        <f>C7+C11+C13+C17+C19+C21+C23+C25+C27+C29</f>
        <v>1605194</v>
      </c>
      <c r="D6" s="28">
        <f>D7+D11+D13+D17+D19+D21+D23+D25+D27+D29</f>
        <v>100</v>
      </c>
      <c r="E6" s="29" t="s">
        <v>9</v>
      </c>
      <c r="F6" s="30"/>
      <c r="G6" s="31">
        <f>G7+G11+G13+G17+G19+G21+G23+G25+G27+G29</f>
        <v>1605194</v>
      </c>
      <c r="H6" s="32">
        <f>H7+H11+H13+H17+H19+H21+H23+H25+H27+H29</f>
        <v>100</v>
      </c>
    </row>
    <row r="7" spans="1:8" ht="18" customHeight="1" x14ac:dyDescent="0.3">
      <c r="A7" s="33" t="s">
        <v>10</v>
      </c>
      <c r="B7" s="34"/>
      <c r="C7" s="35">
        <f>C8</f>
        <v>61200</v>
      </c>
      <c r="D7" s="36">
        <f>D8</f>
        <v>3.8126232717042301</v>
      </c>
      <c r="E7" s="33" t="s">
        <v>11</v>
      </c>
      <c r="F7" s="34"/>
      <c r="G7" s="37">
        <f>SUM(G8:G10)</f>
        <v>1256391</v>
      </c>
      <c r="H7" s="36">
        <f>SUM(H8:H10)</f>
        <v>78.270352368623364</v>
      </c>
    </row>
    <row r="8" spans="1:8" ht="20.100000000000001" customHeight="1" x14ac:dyDescent="0.3">
      <c r="A8" s="38"/>
      <c r="B8" s="39" t="s">
        <v>12</v>
      </c>
      <c r="C8" s="40">
        <v>61200</v>
      </c>
      <c r="D8" s="41">
        <f>100/C6*C8</f>
        <v>3.8126232717042301</v>
      </c>
      <c r="E8" s="42"/>
      <c r="F8" s="43" t="s">
        <v>13</v>
      </c>
      <c r="G8" s="44">
        <v>1158159</v>
      </c>
      <c r="H8" s="45">
        <f>100/G6*G8</f>
        <v>72.1507182309428</v>
      </c>
    </row>
    <row r="9" spans="1:8" ht="20.100000000000001" customHeight="1" x14ac:dyDescent="0.3">
      <c r="A9" s="46"/>
      <c r="B9" s="47"/>
      <c r="C9" s="48"/>
      <c r="D9" s="49"/>
      <c r="E9" s="50"/>
      <c r="F9" s="43" t="s">
        <v>14</v>
      </c>
      <c r="G9" s="44">
        <v>3520</v>
      </c>
      <c r="H9" s="51">
        <f>100/G6*G9</f>
        <v>0.21928813588887075</v>
      </c>
    </row>
    <row r="10" spans="1:8" ht="20.100000000000001" customHeight="1" thickBot="1" x14ac:dyDescent="0.35">
      <c r="A10" s="52"/>
      <c r="B10" s="53"/>
      <c r="C10" s="54"/>
      <c r="D10" s="55"/>
      <c r="E10" s="56"/>
      <c r="F10" s="57" t="s">
        <v>15</v>
      </c>
      <c r="G10" s="58">
        <v>94712</v>
      </c>
      <c r="H10" s="59">
        <f>100/G6*G10</f>
        <v>5.900346001791684</v>
      </c>
    </row>
    <row r="11" spans="1:8" ht="20.100000000000001" customHeight="1" x14ac:dyDescent="0.3">
      <c r="A11" s="60" t="s">
        <v>16</v>
      </c>
      <c r="B11" s="61"/>
      <c r="C11" s="62">
        <f>C12</f>
        <v>0</v>
      </c>
      <c r="D11" s="63">
        <f>D12</f>
        <v>0</v>
      </c>
      <c r="E11" s="60" t="s">
        <v>17</v>
      </c>
      <c r="F11" s="64"/>
      <c r="G11" s="65">
        <f>G12</f>
        <v>9333</v>
      </c>
      <c r="H11" s="63">
        <f>H12</f>
        <v>0.58142504893489511</v>
      </c>
    </row>
    <row r="12" spans="1:8" ht="20.100000000000001" customHeight="1" thickBot="1" x14ac:dyDescent="0.35">
      <c r="A12" s="42"/>
      <c r="B12" s="66" t="s">
        <v>16</v>
      </c>
      <c r="C12" s="67">
        <f>[1]세입부!H9</f>
        <v>0</v>
      </c>
      <c r="D12" s="45">
        <f>100/C6*C12</f>
        <v>0</v>
      </c>
      <c r="E12" s="42"/>
      <c r="F12" s="66" t="s">
        <v>18</v>
      </c>
      <c r="G12" s="68">
        <v>9333</v>
      </c>
      <c r="H12" s="45">
        <f>100/G6*G12</f>
        <v>0.58142504893489511</v>
      </c>
    </row>
    <row r="13" spans="1:8" ht="20.100000000000001" customHeight="1" x14ac:dyDescent="0.3">
      <c r="A13" s="33" t="s">
        <v>19</v>
      </c>
      <c r="B13" s="34"/>
      <c r="C13" s="35">
        <f>C14</f>
        <v>0</v>
      </c>
      <c r="D13" s="36">
        <f>D14</f>
        <v>0</v>
      </c>
      <c r="E13" s="33" t="s">
        <v>20</v>
      </c>
      <c r="F13" s="34"/>
      <c r="G13" s="37">
        <f>SUM(G14:G16)</f>
        <v>339420</v>
      </c>
      <c r="H13" s="36">
        <f>SUM(H14:H16)</f>
        <v>21.145107694147871</v>
      </c>
    </row>
    <row r="14" spans="1:8" ht="20.100000000000001" customHeight="1" x14ac:dyDescent="0.3">
      <c r="A14" s="38"/>
      <c r="B14" s="69" t="s">
        <v>19</v>
      </c>
      <c r="C14" s="40">
        <f>[1]세입부!H13</f>
        <v>0</v>
      </c>
      <c r="D14" s="41">
        <f>100/C6*C14</f>
        <v>0</v>
      </c>
      <c r="E14" s="42"/>
      <c r="F14" s="43" t="s">
        <v>15</v>
      </c>
      <c r="G14" s="44">
        <v>314820</v>
      </c>
      <c r="H14" s="45">
        <f>100/G6*G14</f>
        <v>19.612582653560878</v>
      </c>
    </row>
    <row r="15" spans="1:8" ht="20.100000000000001" customHeight="1" x14ac:dyDescent="0.3">
      <c r="A15" s="46"/>
      <c r="B15" s="70"/>
      <c r="C15" s="48"/>
      <c r="D15" s="49"/>
      <c r="E15" s="50"/>
      <c r="F15" s="43" t="s">
        <v>21</v>
      </c>
      <c r="G15" s="44">
        <f>[1]세출부!H91</f>
        <v>0</v>
      </c>
      <c r="H15" s="51">
        <f>100/G6*G15</f>
        <v>0</v>
      </c>
    </row>
    <row r="16" spans="1:8" ht="20.100000000000001" customHeight="1" thickBot="1" x14ac:dyDescent="0.35">
      <c r="A16" s="52"/>
      <c r="B16" s="71"/>
      <c r="C16" s="54"/>
      <c r="D16" s="55"/>
      <c r="E16" s="56"/>
      <c r="F16" s="72" t="s">
        <v>22</v>
      </c>
      <c r="G16" s="58">
        <v>24600</v>
      </c>
      <c r="H16" s="59">
        <f>100/G6*G16</f>
        <v>1.5325250405869943</v>
      </c>
    </row>
    <row r="17" spans="1:8" ht="20.100000000000001" customHeight="1" x14ac:dyDescent="0.3">
      <c r="A17" s="60" t="s">
        <v>23</v>
      </c>
      <c r="B17" s="64"/>
      <c r="C17" s="62">
        <f>C18</f>
        <v>1515400</v>
      </c>
      <c r="D17" s="63">
        <f>D18</f>
        <v>94.406034410793964</v>
      </c>
      <c r="E17" s="60" t="s">
        <v>24</v>
      </c>
      <c r="F17" s="64"/>
      <c r="G17" s="65">
        <f>G18</f>
        <v>0</v>
      </c>
      <c r="H17" s="63">
        <f>H18</f>
        <v>0</v>
      </c>
    </row>
    <row r="18" spans="1:8" ht="20.100000000000001" customHeight="1" thickBot="1" x14ac:dyDescent="0.35">
      <c r="A18" s="42"/>
      <c r="B18" s="66" t="s">
        <v>23</v>
      </c>
      <c r="C18" s="67">
        <v>1515400</v>
      </c>
      <c r="D18" s="45">
        <f>100/C6*C18</f>
        <v>94.406034410793964</v>
      </c>
      <c r="E18" s="42" t="s">
        <v>25</v>
      </c>
      <c r="F18" s="66" t="s">
        <v>24</v>
      </c>
      <c r="G18" s="68">
        <f>[1]세출부!H127</f>
        <v>0</v>
      </c>
      <c r="H18" s="45">
        <f>100/G6*G18</f>
        <v>0</v>
      </c>
    </row>
    <row r="19" spans="1:8" ht="20.100000000000001" customHeight="1" x14ac:dyDescent="0.3">
      <c r="A19" s="33" t="s">
        <v>26</v>
      </c>
      <c r="B19" s="34"/>
      <c r="C19" s="35">
        <f>C20</f>
        <v>8800</v>
      </c>
      <c r="D19" s="36">
        <f>D20</f>
        <v>0.54822033972217687</v>
      </c>
      <c r="E19" s="33" t="s">
        <v>27</v>
      </c>
      <c r="F19" s="34"/>
      <c r="G19" s="37">
        <f>G20</f>
        <v>0</v>
      </c>
      <c r="H19" s="36">
        <f>H20</f>
        <v>0</v>
      </c>
    </row>
    <row r="20" spans="1:8" ht="20.100000000000001" customHeight="1" thickBot="1" x14ac:dyDescent="0.35">
      <c r="A20" s="73"/>
      <c r="B20" s="72" t="s">
        <v>26</v>
      </c>
      <c r="C20" s="74">
        <v>8800</v>
      </c>
      <c r="D20" s="75">
        <f>100/C6*C20</f>
        <v>0.54822033972217687</v>
      </c>
      <c r="E20" s="73"/>
      <c r="F20" s="57" t="s">
        <v>27</v>
      </c>
      <c r="G20" s="58">
        <f>[1]세출부!H130</f>
        <v>0</v>
      </c>
      <c r="H20" s="75">
        <f>100/G6*G20</f>
        <v>0</v>
      </c>
    </row>
    <row r="21" spans="1:8" ht="20.100000000000001" customHeight="1" x14ac:dyDescent="0.3">
      <c r="A21" s="60" t="s">
        <v>28</v>
      </c>
      <c r="B21" s="64"/>
      <c r="C21" s="62">
        <f>C22</f>
        <v>0</v>
      </c>
      <c r="D21" s="63">
        <f>D22</f>
        <v>0</v>
      </c>
      <c r="E21" s="60" t="s">
        <v>29</v>
      </c>
      <c r="F21" s="64"/>
      <c r="G21" s="65">
        <f>G22</f>
        <v>0</v>
      </c>
      <c r="H21" s="63">
        <f>H22</f>
        <v>0</v>
      </c>
    </row>
    <row r="22" spans="1:8" ht="20.100000000000001" customHeight="1" thickBot="1" x14ac:dyDescent="0.35">
      <c r="A22" s="42"/>
      <c r="B22" s="66" t="s">
        <v>28</v>
      </c>
      <c r="C22" s="67">
        <f>[1]세입부!H29</f>
        <v>0</v>
      </c>
      <c r="D22" s="45">
        <f>100/C6*C22</f>
        <v>0</v>
      </c>
      <c r="E22" s="42"/>
      <c r="F22" s="66" t="s">
        <v>30</v>
      </c>
      <c r="G22" s="68">
        <f>[1]세출부!H133</f>
        <v>0</v>
      </c>
      <c r="H22" s="45">
        <f>100/G6*G22</f>
        <v>0</v>
      </c>
    </row>
    <row r="23" spans="1:8" ht="20.100000000000001" customHeight="1" x14ac:dyDescent="0.3">
      <c r="A23" s="33" t="s">
        <v>31</v>
      </c>
      <c r="B23" s="34"/>
      <c r="C23" s="35">
        <f>C24</f>
        <v>0</v>
      </c>
      <c r="D23" s="36">
        <f>D24</f>
        <v>0</v>
      </c>
      <c r="E23" s="33" t="s">
        <v>32</v>
      </c>
      <c r="F23" s="34"/>
      <c r="G23" s="37">
        <f>G24</f>
        <v>0</v>
      </c>
      <c r="H23" s="36">
        <f>H24</f>
        <v>0</v>
      </c>
    </row>
    <row r="24" spans="1:8" ht="20.100000000000001" customHeight="1" thickBot="1" x14ac:dyDescent="0.35">
      <c r="A24" s="73"/>
      <c r="B24" s="57" t="s">
        <v>31</v>
      </c>
      <c r="C24" s="74">
        <f>[1]세입부!H32</f>
        <v>0</v>
      </c>
      <c r="D24" s="75">
        <f>100/C6*C24</f>
        <v>0</v>
      </c>
      <c r="E24" s="73"/>
      <c r="F24" s="57" t="s">
        <v>32</v>
      </c>
      <c r="G24" s="58">
        <v>0</v>
      </c>
      <c r="H24" s="75">
        <f>100/G6*G24</f>
        <v>0</v>
      </c>
    </row>
    <row r="25" spans="1:8" ht="20.100000000000001" customHeight="1" x14ac:dyDescent="0.3">
      <c r="A25" s="60" t="s">
        <v>33</v>
      </c>
      <c r="B25" s="64"/>
      <c r="C25" s="62">
        <f>C26</f>
        <v>0</v>
      </c>
      <c r="D25" s="63">
        <f>D26</f>
        <v>0</v>
      </c>
      <c r="E25" s="60" t="s">
        <v>34</v>
      </c>
      <c r="F25" s="64"/>
      <c r="G25" s="65">
        <f>G26</f>
        <v>50</v>
      </c>
      <c r="H25" s="63">
        <f>H26</f>
        <v>3.1148882938760048E-3</v>
      </c>
    </row>
    <row r="26" spans="1:8" ht="20.100000000000001" customHeight="1" thickBot="1" x14ac:dyDescent="0.35">
      <c r="A26" s="42"/>
      <c r="B26" s="66" t="s">
        <v>33</v>
      </c>
      <c r="C26" s="67">
        <v>0</v>
      </c>
      <c r="D26" s="45">
        <f>100/C6*C26</f>
        <v>0</v>
      </c>
      <c r="E26" s="42"/>
      <c r="F26" s="66" t="s">
        <v>34</v>
      </c>
      <c r="G26" s="68">
        <v>50</v>
      </c>
      <c r="H26" s="45">
        <f>100/G6*G26</f>
        <v>3.1148882938760048E-3</v>
      </c>
    </row>
    <row r="27" spans="1:8" ht="20.100000000000001" customHeight="1" x14ac:dyDescent="0.3">
      <c r="A27" s="33" t="s">
        <v>35</v>
      </c>
      <c r="B27" s="34"/>
      <c r="C27" s="35">
        <f>C28</f>
        <v>19254</v>
      </c>
      <c r="D27" s="36">
        <f>D28</f>
        <v>1.199481184205772</v>
      </c>
      <c r="E27" s="33" t="s">
        <v>36</v>
      </c>
      <c r="F27" s="34"/>
      <c r="G27" s="37">
        <f>G28</f>
        <v>0</v>
      </c>
      <c r="H27" s="36">
        <f>H28</f>
        <v>0</v>
      </c>
    </row>
    <row r="28" spans="1:8" ht="20.100000000000001" customHeight="1" thickBot="1" x14ac:dyDescent="0.35">
      <c r="A28" s="73"/>
      <c r="B28" s="57" t="s">
        <v>35</v>
      </c>
      <c r="C28" s="74">
        <v>19254</v>
      </c>
      <c r="D28" s="75">
        <f>100/C6*C28</f>
        <v>1.199481184205772</v>
      </c>
      <c r="E28" s="73"/>
      <c r="F28" s="57" t="s">
        <v>37</v>
      </c>
      <c r="G28" s="58">
        <f>[1]세출부!H144</f>
        <v>0</v>
      </c>
      <c r="H28" s="75">
        <f>100/G6*G28</f>
        <v>0</v>
      </c>
    </row>
    <row r="29" spans="1:8" ht="20.100000000000001" customHeight="1" x14ac:dyDescent="0.3">
      <c r="A29" s="60" t="s">
        <v>38</v>
      </c>
      <c r="B29" s="64"/>
      <c r="C29" s="62">
        <f>C30</f>
        <v>540</v>
      </c>
      <c r="D29" s="63">
        <f>D30</f>
        <v>3.364079357386085E-2</v>
      </c>
      <c r="E29" s="60" t="s">
        <v>39</v>
      </c>
      <c r="F29" s="64"/>
      <c r="G29" s="65">
        <f>G30</f>
        <v>0</v>
      </c>
      <c r="H29" s="63">
        <f>H30</f>
        <v>0</v>
      </c>
    </row>
    <row r="30" spans="1:8" ht="20.100000000000001" customHeight="1" thickBot="1" x14ac:dyDescent="0.35">
      <c r="A30" s="73"/>
      <c r="B30" s="57" t="s">
        <v>38</v>
      </c>
      <c r="C30" s="74">
        <v>540</v>
      </c>
      <c r="D30" s="75">
        <f>100/C6*C30</f>
        <v>3.364079357386085E-2</v>
      </c>
      <c r="E30" s="73"/>
      <c r="F30" s="57" t="s">
        <v>40</v>
      </c>
      <c r="G30" s="58">
        <f>[1]세출부!H147</f>
        <v>0</v>
      </c>
      <c r="H30" s="75">
        <f>100/G6*G30</f>
        <v>0</v>
      </c>
    </row>
  </sheetData>
  <mergeCells count="20">
    <mergeCell ref="A14:A16"/>
    <mergeCell ref="B14:B16"/>
    <mergeCell ref="C14:C16"/>
    <mergeCell ref="D14:D16"/>
    <mergeCell ref="A6:B6"/>
    <mergeCell ref="E6:F6"/>
    <mergeCell ref="A8:A10"/>
    <mergeCell ref="B8:B10"/>
    <mergeCell ref="C8:C10"/>
    <mergeCell ref="D8:D10"/>
    <mergeCell ref="A1:H1"/>
    <mergeCell ref="G2:H2"/>
    <mergeCell ref="A3:D3"/>
    <mergeCell ref="E3:H3"/>
    <mergeCell ref="A4:B4"/>
    <mergeCell ref="C4:C5"/>
    <mergeCell ref="D4:D5"/>
    <mergeCell ref="E4:F4"/>
    <mergeCell ref="G4:G5"/>
    <mergeCell ref="H4:H5"/>
  </mergeCells>
  <phoneticPr fontId="2" type="noConversion"/>
  <pageMargins left="0.19685039370078741" right="0.19685039370078741" top="0.78740157480314965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2019-12-26T04:24:27Z</cp:lastPrinted>
  <dcterms:created xsi:type="dcterms:W3CDTF">2019-12-26T04:18:46Z</dcterms:created>
  <dcterms:modified xsi:type="dcterms:W3CDTF">2019-12-26T04:24:34Z</dcterms:modified>
</cp:coreProperties>
</file>